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Users\RWN\Desktop\"/>
    </mc:Choice>
  </mc:AlternateContent>
  <bookViews>
    <workbookView xWindow="0" yWindow="0" windowWidth="21600" windowHeight="9135"/>
  </bookViews>
  <sheets>
    <sheet name="Лист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0" i="1" l="1"/>
  <c r="J20" i="1"/>
  <c r="T13" i="1"/>
  <c r="T14" i="1" s="1"/>
  <c r="T15" i="1" s="1"/>
  <c r="T16" i="1" s="1"/>
  <c r="T17" i="1" s="1"/>
  <c r="T18" i="1" s="1"/>
  <c r="L13" i="1"/>
  <c r="L14" i="1" s="1"/>
  <c r="L15" i="1" s="1"/>
  <c r="L16" i="1" s="1"/>
  <c r="L17" i="1" s="1"/>
  <c r="L18" i="1" s="1"/>
  <c r="S5" i="1"/>
  <c r="K5" i="1"/>
  <c r="S3" i="1"/>
  <c r="K3" i="1"/>
  <c r="K4" i="1" s="1"/>
  <c r="K7" i="1" s="1"/>
  <c r="K8" i="1" s="1"/>
  <c r="S2" i="1"/>
  <c r="S4" i="1" s="1"/>
  <c r="S7" i="1" s="1"/>
  <c r="S8" i="1" s="1"/>
  <c r="K2" i="1"/>
  <c r="H13" i="1" s="1"/>
  <c r="I13" i="1" s="1"/>
  <c r="H14" i="1" l="1"/>
  <c r="I14" i="1" s="1"/>
  <c r="K13" i="1"/>
  <c r="P13" i="1"/>
  <c r="Q13" i="1" s="1"/>
  <c r="H15" i="1" l="1"/>
  <c r="I15" i="1" s="1"/>
  <c r="K14" i="1"/>
  <c r="P14" i="1"/>
  <c r="Q14" i="1" s="1"/>
  <c r="S13" i="1"/>
  <c r="P15" i="1" l="1"/>
  <c r="Q15" i="1" s="1"/>
  <c r="S14" i="1"/>
  <c r="H16" i="1"/>
  <c r="I16" i="1" s="1"/>
  <c r="K15" i="1"/>
  <c r="H17" i="1" l="1"/>
  <c r="I17" i="1" s="1"/>
  <c r="K16" i="1"/>
  <c r="P16" i="1"/>
  <c r="Q16" i="1" s="1"/>
  <c r="S15" i="1"/>
  <c r="P17" i="1" l="1"/>
  <c r="Q17" i="1" s="1"/>
  <c r="S16" i="1"/>
  <c r="H18" i="1"/>
  <c r="I18" i="1" s="1"/>
  <c r="K18" i="1" s="1"/>
  <c r="K17" i="1"/>
  <c r="P18" i="1" l="1"/>
  <c r="Q18" i="1" s="1"/>
  <c r="S18" i="1" s="1"/>
  <c r="S17" i="1"/>
</calcChain>
</file>

<file path=xl/sharedStrings.xml><?xml version="1.0" encoding="utf-8"?>
<sst xmlns="http://schemas.openxmlformats.org/spreadsheetml/2006/main" count="46" uniqueCount="26">
  <si>
    <t xml:space="preserve">Таблица №1. Исходные данные </t>
  </si>
  <si>
    <t>№</t>
  </si>
  <si>
    <t>Масса тела, г</t>
  </si>
  <si>
    <t>Масса почек, г</t>
  </si>
  <si>
    <t xml:space="preserve">Минимальное значение                                 </t>
  </si>
  <si>
    <t xml:space="preserve">Максимальное значение                            </t>
  </si>
  <si>
    <t xml:space="preserve">Размах вариации                                     </t>
  </si>
  <si>
    <t xml:space="preserve">Число групп вариации                                </t>
  </si>
  <si>
    <t>Число групп вариации после округления</t>
  </si>
  <si>
    <t xml:space="preserve">Длина интервала                                     </t>
  </si>
  <si>
    <t xml:space="preserve">Длина интервала после округления  </t>
  </si>
  <si>
    <t>Интервальный ряд распределения массы тела</t>
  </si>
  <si>
    <t>Интервальный ряд распределения массы почек</t>
  </si>
  <si>
    <t>Номер интервала</t>
  </si>
  <si>
    <r>
      <t xml:space="preserve">Распределение массы тела, </t>
    </r>
    <r>
      <rPr>
        <i/>
        <sz val="10"/>
        <rFont val="Arial"/>
        <family val="2"/>
        <charset val="204"/>
      </rPr>
      <t>Xi</t>
    </r>
  </si>
  <si>
    <t>Частота</t>
  </si>
  <si>
    <t>Середина интервала</t>
  </si>
  <si>
    <t>Накопленная частота</t>
  </si>
  <si>
    <r>
      <t xml:space="preserve">Распределение массы почек, </t>
    </r>
    <r>
      <rPr>
        <i/>
        <sz val="10"/>
        <rFont val="Arial"/>
        <family val="2"/>
        <charset val="204"/>
      </rPr>
      <t>Xi</t>
    </r>
  </si>
  <si>
    <t>нижняя граница</t>
  </si>
  <si>
    <t>верхняя граница</t>
  </si>
  <si>
    <r>
      <t>f</t>
    </r>
    <r>
      <rPr>
        <i/>
        <vertAlign val="subscript"/>
        <sz val="10"/>
        <rFont val="Arial"/>
        <family val="2"/>
        <charset val="204"/>
      </rPr>
      <t>i</t>
    </r>
  </si>
  <si>
    <r>
      <t>Х</t>
    </r>
    <r>
      <rPr>
        <vertAlign val="subscript"/>
        <sz val="10"/>
        <rFont val="Arial"/>
        <family val="2"/>
        <charset val="204"/>
      </rPr>
      <t>i</t>
    </r>
    <r>
      <rPr>
        <vertAlign val="superscript"/>
        <sz val="10"/>
        <rFont val="Arial"/>
        <family val="2"/>
        <charset val="204"/>
      </rPr>
      <t>’</t>
    </r>
  </si>
  <si>
    <r>
      <t>f</t>
    </r>
    <r>
      <rPr>
        <i/>
        <vertAlign val="subscript"/>
        <sz val="10"/>
        <rFont val="Arial"/>
        <family val="2"/>
        <charset val="204"/>
      </rPr>
      <t>i</t>
    </r>
    <r>
      <rPr>
        <i/>
        <sz val="10"/>
        <rFont val="Arial"/>
        <family val="2"/>
        <charset val="204"/>
      </rPr>
      <t>’</t>
    </r>
  </si>
  <si>
    <t>Итого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</si>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</sst>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bscript"/>
      <sz val="10"/>
      <name val="Arial"/>
      <family val="2"/>
      <charset val="204"/>
    </font>
    <font>
      <vertAlign val="subscript"/>
      <sz val="10"/>
      <name val="Arial"/>
      <family val="2"/>
      <charset val="204"/>
    </font>
    <font>
      <vertAlign val="superscript"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i/>
      <sz val="11"/>
      <color theme="1"/>
      <name val="Calibri"/>
      <family val="2"/>
      <charset val="204"/>
      <scheme val="minor"/>
    </font>
    <font>
      <i/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40">
    <xf numFmtId="0" fontId="0" fillId="0" borderId="0" xfId="0"/>
    <xf numFmtId="0" fontId="0" fillId="0" borderId="1" xfId="0" applyBorder="1" applyAlignment="1">
      <alignment horizontal="center" wrapText="1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2" xfId="0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0" fontId="0" fillId="0" borderId="2" xfId="0" applyBorder="1" applyAlignment="1"/>
    <xf numFmtId="0" fontId="0" fillId="0" borderId="2" xfId="0" applyBorder="1" applyAlignment="1">
      <alignment horizontal="left"/>
    </xf>
    <xf numFmtId="0" fontId="0" fillId="0" borderId="2" xfId="0" applyBorder="1"/>
    <xf numFmtId="0" fontId="2" fillId="0" borderId="7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3" fillId="0" borderId="2" xfId="0" applyFont="1" applyBorder="1"/>
    <xf numFmtId="164" fontId="3" fillId="0" borderId="2" xfId="0" applyNumberFormat="1" applyFont="1" applyBorder="1"/>
    <xf numFmtId="165" fontId="0" fillId="0" borderId="2" xfId="0" applyNumberFormat="1" applyBorder="1"/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wrapText="1"/>
    </xf>
    <xf numFmtId="164" fontId="9" fillId="2" borderId="2" xfId="0" applyNumberFormat="1" applyFont="1" applyFill="1" applyBorder="1" applyAlignment="1">
      <alignment horizontal="center" wrapText="1"/>
    </xf>
    <xf numFmtId="0" fontId="10" fillId="0" borderId="12" xfId="1" applyFill="1" applyBorder="1" applyAlignment="1">
      <alignment horizontal="center"/>
    </xf>
    <xf numFmtId="0" fontId="11" fillId="2" borderId="2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2" xfId="0" applyFill="1" applyBorder="1"/>
    <xf numFmtId="0" fontId="0" fillId="0" borderId="2" xfId="0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/>
    </xf>
    <xf numFmtId="164" fontId="0" fillId="0" borderId="0" xfId="0" applyNumberFormat="1" applyFill="1" applyBorder="1" applyAlignment="1"/>
    <xf numFmtId="0" fontId="0" fillId="0" borderId="0" xfId="0" applyFill="1" applyBorder="1" applyAlignment="1"/>
    <xf numFmtId="0" fontId="13" fillId="0" borderId="0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Гистограмма</c:v>
          </c:tx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[1]Лист1!$H$13:$I$19</c:f>
              <c:multiLvlStrCache>
                <c:ptCount val="6"/>
                <c:lvl>
                  <c:pt idx="0">
                    <c:v>199,083</c:v>
                  </c:pt>
                  <c:pt idx="1">
                    <c:v>219,467</c:v>
                  </c:pt>
                  <c:pt idx="2">
                    <c:v>239,850</c:v>
                  </c:pt>
                  <c:pt idx="3">
                    <c:v>260,233</c:v>
                  </c:pt>
                  <c:pt idx="4">
                    <c:v>280,617</c:v>
                  </c:pt>
                  <c:pt idx="5">
                    <c:v>301,000</c:v>
                  </c:pt>
                </c:lvl>
                <c:lvl>
                  <c:pt idx="0">
                    <c:v>178,7</c:v>
                  </c:pt>
                  <c:pt idx="1">
                    <c:v>199,0833333</c:v>
                  </c:pt>
                  <c:pt idx="2">
                    <c:v>219,4666667</c:v>
                  </c:pt>
                  <c:pt idx="3">
                    <c:v>239,85</c:v>
                  </c:pt>
                  <c:pt idx="4">
                    <c:v>260,2333333</c:v>
                  </c:pt>
                  <c:pt idx="5">
                    <c:v>280,6166667</c:v>
                  </c:pt>
                </c:lvl>
              </c:multiLvlStrCache>
            </c:multiLvlStrRef>
          </c:cat>
          <c:val>
            <c:numRef>
              <c:f>[1]Лист1!$J$13:$J$19</c:f>
              <c:numCache>
                <c:formatCode>General</c:formatCode>
                <c:ptCount val="7"/>
                <c:pt idx="0">
                  <c:v>5</c:v>
                </c:pt>
                <c:pt idx="1">
                  <c:v>5</c:v>
                </c:pt>
                <c:pt idx="2">
                  <c:v>8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7729904"/>
        <c:axId val="1407731536"/>
      </c:barChart>
      <c:catAx>
        <c:axId val="1407729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07731536"/>
        <c:crosses val="autoZero"/>
        <c:auto val="1"/>
        <c:lblAlgn val="ctr"/>
        <c:lblOffset val="100"/>
        <c:noMultiLvlLbl val="0"/>
      </c:catAx>
      <c:valAx>
        <c:axId val="1407731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077299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Гистограмма</c:v>
          </c:tx>
          <c:invertIfNegative val="0"/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[1]Лист1!$P$13:$Q$19</c:f>
              <c:multiLvlStrCache>
                <c:ptCount val="6"/>
                <c:lvl>
                  <c:pt idx="0">
                    <c:v>1,451666667</c:v>
                  </c:pt>
                  <c:pt idx="1">
                    <c:v>1,623333333</c:v>
                  </c:pt>
                  <c:pt idx="2">
                    <c:v>1,795</c:v>
                  </c:pt>
                  <c:pt idx="3">
                    <c:v>1,966666667</c:v>
                  </c:pt>
                  <c:pt idx="4">
                    <c:v>2,138333333</c:v>
                  </c:pt>
                  <c:pt idx="5">
                    <c:v>2,31</c:v>
                  </c:pt>
                </c:lvl>
                <c:lvl>
                  <c:pt idx="0">
                    <c:v>1,28</c:v>
                  </c:pt>
                  <c:pt idx="1">
                    <c:v>1,451666667</c:v>
                  </c:pt>
                  <c:pt idx="2">
                    <c:v>1,623333333</c:v>
                  </c:pt>
                  <c:pt idx="3">
                    <c:v>1,795</c:v>
                  </c:pt>
                  <c:pt idx="4">
                    <c:v>1,966666667</c:v>
                  </c:pt>
                  <c:pt idx="5">
                    <c:v>2,138333333</c:v>
                  </c:pt>
                </c:lvl>
              </c:multiLvlStrCache>
            </c:multiLvlStrRef>
          </c:cat>
          <c:val>
            <c:numRef>
              <c:f>[1]Лист1!$R$13:$R$19</c:f>
              <c:numCache>
                <c:formatCode>General</c:formatCode>
                <c:ptCount val="7"/>
                <c:pt idx="0">
                  <c:v>5</c:v>
                </c:pt>
                <c:pt idx="1">
                  <c:v>8</c:v>
                </c:pt>
                <c:pt idx="2">
                  <c:v>8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7735888"/>
        <c:axId val="1407725552"/>
      </c:barChart>
      <c:catAx>
        <c:axId val="1407735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07725552"/>
        <c:crosses val="autoZero"/>
        <c:auto val="1"/>
        <c:lblAlgn val="ctr"/>
        <c:lblOffset val="100"/>
        <c:noMultiLvlLbl val="0"/>
      </c:catAx>
      <c:valAx>
        <c:axId val="1407725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077358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Полигон</c:v>
          </c:tx>
          <c:marker>
            <c:symbol val="none"/>
          </c:marker>
          <c:cat>
            <c:numRef>
              <c:f>[1]Лист1!$K$13:$K$19</c:f>
              <c:numCache>
                <c:formatCode>General</c:formatCode>
                <c:ptCount val="7"/>
                <c:pt idx="0">
                  <c:v>188.89166666666665</c:v>
                </c:pt>
                <c:pt idx="1">
                  <c:v>209.27499999999998</c:v>
                </c:pt>
                <c:pt idx="2">
                  <c:v>229.6583333333333</c:v>
                </c:pt>
                <c:pt idx="3">
                  <c:v>250.04166666666663</c:v>
                </c:pt>
                <c:pt idx="4">
                  <c:v>270.42499999999995</c:v>
                </c:pt>
                <c:pt idx="5">
                  <c:v>290.80833333333328</c:v>
                </c:pt>
              </c:numCache>
            </c:numRef>
          </c:cat>
          <c:val>
            <c:numRef>
              <c:f>[1]Лист1!$J$13:$J$19</c:f>
              <c:numCache>
                <c:formatCode>General</c:formatCode>
                <c:ptCount val="7"/>
                <c:pt idx="0">
                  <c:v>5</c:v>
                </c:pt>
                <c:pt idx="1">
                  <c:v>5</c:v>
                </c:pt>
                <c:pt idx="2">
                  <c:v>8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11235216"/>
        <c:axId val="1411247184"/>
      </c:lineChart>
      <c:catAx>
        <c:axId val="1411235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11247184"/>
        <c:crosses val="autoZero"/>
        <c:auto val="1"/>
        <c:lblAlgn val="ctr"/>
        <c:lblOffset val="100"/>
        <c:noMultiLvlLbl val="0"/>
      </c:catAx>
      <c:valAx>
        <c:axId val="1411247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112352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Полигон</c:v>
          </c:tx>
          <c:marker>
            <c:symbol val="none"/>
          </c:marker>
          <c:cat>
            <c:numRef>
              <c:f>[1]Лист1!$S$13:$S$19</c:f>
              <c:numCache>
                <c:formatCode>General</c:formatCode>
                <c:ptCount val="7"/>
                <c:pt idx="0">
                  <c:v>1.3658333333333332</c:v>
                </c:pt>
                <c:pt idx="1">
                  <c:v>1.5375000000000001</c:v>
                </c:pt>
                <c:pt idx="2">
                  <c:v>1.7091666666666665</c:v>
                </c:pt>
                <c:pt idx="3">
                  <c:v>1.8808333333333334</c:v>
                </c:pt>
                <c:pt idx="4">
                  <c:v>2.0524999999999998</c:v>
                </c:pt>
                <c:pt idx="5">
                  <c:v>2.2241666666666666</c:v>
                </c:pt>
              </c:numCache>
            </c:numRef>
          </c:cat>
          <c:val>
            <c:numRef>
              <c:f>[1]Лист1!$R$13:$R$19</c:f>
              <c:numCache>
                <c:formatCode>General</c:formatCode>
                <c:ptCount val="7"/>
                <c:pt idx="0">
                  <c:v>5</c:v>
                </c:pt>
                <c:pt idx="1">
                  <c:v>8</c:v>
                </c:pt>
                <c:pt idx="2">
                  <c:v>8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11241744"/>
        <c:axId val="1411239024"/>
      </c:lineChart>
      <c:catAx>
        <c:axId val="1411241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11239024"/>
        <c:crosses val="autoZero"/>
        <c:auto val="1"/>
        <c:lblAlgn val="ctr"/>
        <c:lblOffset val="100"/>
        <c:noMultiLvlLbl val="0"/>
      </c:catAx>
      <c:valAx>
        <c:axId val="1411239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112417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Кумулята</c:v>
          </c:tx>
          <c:marker>
            <c:symbol val="none"/>
          </c:marker>
          <c:cat>
            <c:numRef>
              <c:f>[1]Лист1!$K$13:$K$19</c:f>
              <c:numCache>
                <c:formatCode>General</c:formatCode>
                <c:ptCount val="7"/>
                <c:pt idx="0">
                  <c:v>188.89166666666665</c:v>
                </c:pt>
                <c:pt idx="1">
                  <c:v>209.27499999999998</c:v>
                </c:pt>
                <c:pt idx="2">
                  <c:v>229.6583333333333</c:v>
                </c:pt>
                <c:pt idx="3">
                  <c:v>250.04166666666663</c:v>
                </c:pt>
                <c:pt idx="4">
                  <c:v>270.42499999999995</c:v>
                </c:pt>
                <c:pt idx="5">
                  <c:v>290.80833333333328</c:v>
                </c:pt>
              </c:numCache>
            </c:numRef>
          </c:cat>
          <c:val>
            <c:numRef>
              <c:f>[1]Лист1!$L$13:$L$19</c:f>
              <c:numCache>
                <c:formatCode>General</c:formatCode>
                <c:ptCount val="7"/>
                <c:pt idx="0">
                  <c:v>5</c:v>
                </c:pt>
                <c:pt idx="1">
                  <c:v>10</c:v>
                </c:pt>
                <c:pt idx="2">
                  <c:v>18</c:v>
                </c:pt>
                <c:pt idx="3">
                  <c:v>21</c:v>
                </c:pt>
                <c:pt idx="4">
                  <c:v>23</c:v>
                </c:pt>
                <c:pt idx="5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75307744"/>
        <c:axId val="1575308288"/>
      </c:lineChart>
      <c:catAx>
        <c:axId val="1575307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75308288"/>
        <c:crosses val="autoZero"/>
        <c:auto val="1"/>
        <c:lblAlgn val="ctr"/>
        <c:lblOffset val="100"/>
        <c:noMultiLvlLbl val="0"/>
      </c:catAx>
      <c:valAx>
        <c:axId val="1575308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753077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Кумулята</c:v>
          </c:tx>
          <c:marker>
            <c:symbol val="none"/>
          </c:marker>
          <c:cat>
            <c:numRef>
              <c:f>[1]Лист1!$S$13:$S$19</c:f>
              <c:numCache>
                <c:formatCode>General</c:formatCode>
                <c:ptCount val="7"/>
                <c:pt idx="0">
                  <c:v>1.3658333333333332</c:v>
                </c:pt>
                <c:pt idx="1">
                  <c:v>1.5375000000000001</c:v>
                </c:pt>
                <c:pt idx="2">
                  <c:v>1.7091666666666665</c:v>
                </c:pt>
                <c:pt idx="3">
                  <c:v>1.8808333333333334</c:v>
                </c:pt>
                <c:pt idx="4">
                  <c:v>2.0524999999999998</c:v>
                </c:pt>
                <c:pt idx="5">
                  <c:v>2.2241666666666666</c:v>
                </c:pt>
              </c:numCache>
            </c:numRef>
          </c:cat>
          <c:val>
            <c:numRef>
              <c:f>[1]Лист1!$T$13:$T$19</c:f>
              <c:numCache>
                <c:formatCode>General</c:formatCode>
                <c:ptCount val="7"/>
                <c:pt idx="0">
                  <c:v>5</c:v>
                </c:pt>
                <c:pt idx="1">
                  <c:v>13</c:v>
                </c:pt>
                <c:pt idx="2">
                  <c:v>21</c:v>
                </c:pt>
                <c:pt idx="3">
                  <c:v>23</c:v>
                </c:pt>
                <c:pt idx="4">
                  <c:v>24</c:v>
                </c:pt>
                <c:pt idx="5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75304480"/>
        <c:axId val="1575303392"/>
      </c:lineChart>
      <c:catAx>
        <c:axId val="1575304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75303392"/>
        <c:crosses val="autoZero"/>
        <c:auto val="1"/>
        <c:lblAlgn val="ctr"/>
        <c:lblOffset val="100"/>
        <c:noMultiLvlLbl val="0"/>
      </c:catAx>
      <c:valAx>
        <c:axId val="1575303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75304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21</xdr:row>
      <xdr:rowOff>133350</xdr:rowOff>
    </xdr:from>
    <xdr:to>
      <xdr:col>12</xdr:col>
      <xdr:colOff>457200</xdr:colOff>
      <xdr:row>40</xdr:row>
      <xdr:rowOff>28575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21</xdr:row>
      <xdr:rowOff>152400</xdr:rowOff>
    </xdr:from>
    <xdr:to>
      <xdr:col>21</xdr:col>
      <xdr:colOff>180975</xdr:colOff>
      <xdr:row>40</xdr:row>
      <xdr:rowOff>47625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9525</xdr:colOff>
      <xdr:row>40</xdr:row>
      <xdr:rowOff>85725</xdr:rowOff>
    </xdr:from>
    <xdr:to>
      <xdr:col>7</xdr:col>
      <xdr:colOff>381000</xdr:colOff>
      <xdr:row>54</xdr:row>
      <xdr:rowOff>161925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581025</xdr:colOff>
      <xdr:row>40</xdr:row>
      <xdr:rowOff>142875</xdr:rowOff>
    </xdr:from>
    <xdr:to>
      <xdr:col>21</xdr:col>
      <xdr:colOff>152400</xdr:colOff>
      <xdr:row>55</xdr:row>
      <xdr:rowOff>28575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19050</xdr:colOff>
      <xdr:row>56</xdr:row>
      <xdr:rowOff>0</xdr:rowOff>
    </xdr:from>
    <xdr:to>
      <xdr:col>7</xdr:col>
      <xdr:colOff>390525</xdr:colOff>
      <xdr:row>70</xdr:row>
      <xdr:rowOff>76200</xdr:rowOff>
    </xdr:to>
    <xdr:graphicFrame macro="">
      <xdr:nvGraphicFramePr>
        <xdr:cNvPr id="6" name="Диаграмма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561975</xdr:colOff>
      <xdr:row>55</xdr:row>
      <xdr:rowOff>161925</xdr:rowOff>
    </xdr:from>
    <xdr:to>
      <xdr:col>21</xdr:col>
      <xdr:colOff>133350</xdr:colOff>
      <xdr:row>70</xdr:row>
      <xdr:rowOff>47625</xdr:rowOff>
    </xdr:to>
    <xdr:graphicFrame macro="">
      <xdr:nvGraphicFramePr>
        <xdr:cNvPr id="7" name="Диаграмма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orsakova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13">
          <cell r="H13">
            <v>178.7</v>
          </cell>
          <cell r="I13">
            <v>199.08333333333331</v>
          </cell>
          <cell r="J13">
            <v>5</v>
          </cell>
          <cell r="K13">
            <v>188.89166666666665</v>
          </cell>
          <cell r="L13">
            <v>5</v>
          </cell>
          <cell r="P13">
            <v>1.28</v>
          </cell>
          <cell r="Q13">
            <v>1.4516666666666667</v>
          </cell>
          <cell r="R13">
            <v>5</v>
          </cell>
          <cell r="S13">
            <v>1.3658333333333332</v>
          </cell>
          <cell r="T13">
            <v>5</v>
          </cell>
        </row>
        <row r="14">
          <cell r="H14">
            <v>199.08333333333331</v>
          </cell>
          <cell r="I14">
            <v>219.46666666666664</v>
          </cell>
          <cell r="J14">
            <v>5</v>
          </cell>
          <cell r="K14">
            <v>209.27499999999998</v>
          </cell>
          <cell r="L14">
            <v>10</v>
          </cell>
          <cell r="P14">
            <v>1.4516666666666667</v>
          </cell>
          <cell r="Q14">
            <v>1.6233333333333333</v>
          </cell>
          <cell r="R14">
            <v>8</v>
          </cell>
          <cell r="S14">
            <v>1.5375000000000001</v>
          </cell>
          <cell r="T14">
            <v>13</v>
          </cell>
        </row>
        <row r="15">
          <cell r="H15">
            <v>219.46666666666664</v>
          </cell>
          <cell r="I15">
            <v>239.84999999999997</v>
          </cell>
          <cell r="J15">
            <v>8</v>
          </cell>
          <cell r="K15">
            <v>229.6583333333333</v>
          </cell>
          <cell r="L15">
            <v>18</v>
          </cell>
          <cell r="P15">
            <v>1.6233333333333333</v>
          </cell>
          <cell r="Q15">
            <v>1.7949999999999999</v>
          </cell>
          <cell r="R15">
            <v>8</v>
          </cell>
          <cell r="S15">
            <v>1.7091666666666665</v>
          </cell>
          <cell r="T15">
            <v>21</v>
          </cell>
        </row>
        <row r="16">
          <cell r="H16">
            <v>239.84999999999997</v>
          </cell>
          <cell r="I16">
            <v>260.23333333333329</v>
          </cell>
          <cell r="J16">
            <v>3</v>
          </cell>
          <cell r="K16">
            <v>250.04166666666663</v>
          </cell>
          <cell r="L16">
            <v>21</v>
          </cell>
          <cell r="P16">
            <v>1.7949999999999999</v>
          </cell>
          <cell r="Q16">
            <v>1.9666666666666666</v>
          </cell>
          <cell r="R16">
            <v>2</v>
          </cell>
          <cell r="S16">
            <v>1.8808333333333334</v>
          </cell>
          <cell r="T16">
            <v>23</v>
          </cell>
        </row>
        <row r="17">
          <cell r="H17">
            <v>260.23333333333329</v>
          </cell>
          <cell r="I17">
            <v>280.61666666666662</v>
          </cell>
          <cell r="J17">
            <v>2</v>
          </cell>
          <cell r="K17">
            <v>270.42499999999995</v>
          </cell>
          <cell r="L17">
            <v>23</v>
          </cell>
          <cell r="P17">
            <v>1.9666666666666666</v>
          </cell>
          <cell r="Q17">
            <v>2.1383333333333332</v>
          </cell>
          <cell r="R17">
            <v>1</v>
          </cell>
          <cell r="S17">
            <v>2.0524999999999998</v>
          </cell>
          <cell r="T17">
            <v>24</v>
          </cell>
        </row>
        <row r="18">
          <cell r="H18">
            <v>280.61666666666662</v>
          </cell>
          <cell r="I18">
            <v>300.99999999999994</v>
          </cell>
          <cell r="J18">
            <v>2</v>
          </cell>
          <cell r="K18">
            <v>290.80833333333328</v>
          </cell>
          <cell r="L18">
            <v>25</v>
          </cell>
          <cell r="P18">
            <v>2.1383333333333332</v>
          </cell>
          <cell r="Q18">
            <v>2.31</v>
          </cell>
          <cell r="R18">
            <v>1</v>
          </cell>
          <cell r="S18">
            <v>2.2241666666666666</v>
          </cell>
          <cell r="T18">
            <v>25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tabSelected="1" workbookViewId="0">
      <selection sqref="A1:XFD1048576"/>
    </sheetView>
  </sheetViews>
  <sheetFormatPr defaultRowHeight="15" x14ac:dyDescent="0.25"/>
  <cols>
    <col min="2" max="2" width="12.7109375" customWidth="1"/>
    <col min="3" max="3" width="13.7109375" customWidth="1"/>
    <col min="10" max="10" width="10.28515625" customWidth="1"/>
    <col min="11" max="11" width="9.5703125" bestFit="1" customWidth="1"/>
    <col min="18" max="18" width="11" customWidth="1"/>
  </cols>
  <sheetData>
    <row r="1" spans="1:20" ht="75" customHeight="1" thickBot="1" x14ac:dyDescent="0.3">
      <c r="A1" s="1" t="s">
        <v>0</v>
      </c>
      <c r="B1" s="1"/>
      <c r="C1" s="1"/>
      <c r="G1" s="2"/>
      <c r="H1" s="3"/>
      <c r="I1" s="3"/>
      <c r="J1" s="3"/>
      <c r="K1" s="3"/>
    </row>
    <row r="2" spans="1:20" ht="60" customHeight="1" thickBot="1" x14ac:dyDescent="0.3">
      <c r="A2" s="4" t="s">
        <v>1</v>
      </c>
      <c r="B2" s="5" t="s">
        <v>2</v>
      </c>
      <c r="C2" s="6" t="s">
        <v>3</v>
      </c>
      <c r="G2" s="7" t="s">
        <v>4</v>
      </c>
      <c r="H2" s="8"/>
      <c r="I2" s="8"/>
      <c r="J2" s="8"/>
      <c r="K2" s="9">
        <f>MIN(B3:B27)</f>
        <v>178.7</v>
      </c>
      <c r="O2" s="10" t="s">
        <v>4</v>
      </c>
      <c r="P2" s="11"/>
      <c r="Q2" s="11"/>
      <c r="R2" s="11"/>
      <c r="S2" s="11">
        <f>MIN(C3:C27)</f>
        <v>1.28</v>
      </c>
    </row>
    <row r="3" spans="1:20" ht="16.5" thickTop="1" thickBot="1" x14ac:dyDescent="0.3">
      <c r="A3" s="4">
        <v>1</v>
      </c>
      <c r="B3" s="12">
        <v>178.7</v>
      </c>
      <c r="C3" s="12">
        <v>1.28</v>
      </c>
      <c r="G3" s="10" t="s">
        <v>5</v>
      </c>
      <c r="H3" s="11"/>
      <c r="I3" s="11"/>
      <c r="J3" s="11"/>
      <c r="K3" s="11">
        <f>MAX(B3:B27)</f>
        <v>301</v>
      </c>
      <c r="O3" s="10" t="s">
        <v>5</v>
      </c>
      <c r="P3" s="11"/>
      <c r="Q3" s="11"/>
      <c r="R3" s="11"/>
      <c r="S3" s="11">
        <f>MAX(C3:C27)</f>
        <v>2.31</v>
      </c>
    </row>
    <row r="4" spans="1:20" ht="15.75" thickBot="1" x14ac:dyDescent="0.3">
      <c r="A4" s="4">
        <v>2</v>
      </c>
      <c r="B4" s="13">
        <v>188</v>
      </c>
      <c r="C4" s="13">
        <v>1.31</v>
      </c>
      <c r="G4" s="10" t="s">
        <v>6</v>
      </c>
      <c r="H4" s="11"/>
      <c r="I4" s="11"/>
      <c r="J4" s="11"/>
      <c r="K4" s="11">
        <f>K3-K2</f>
        <v>122.30000000000001</v>
      </c>
      <c r="O4" s="10" t="s">
        <v>6</v>
      </c>
      <c r="P4" s="11"/>
      <c r="Q4" s="11"/>
      <c r="R4" s="11"/>
      <c r="S4" s="11">
        <f>S3-S2</f>
        <v>1.03</v>
      </c>
    </row>
    <row r="5" spans="1:20" ht="15.75" thickBot="1" x14ac:dyDescent="0.3">
      <c r="A5" s="4">
        <v>3</v>
      </c>
      <c r="B5" s="13">
        <v>188</v>
      </c>
      <c r="C5" s="13">
        <v>1.31</v>
      </c>
      <c r="G5" s="10" t="s">
        <v>7</v>
      </c>
      <c r="H5" s="11"/>
      <c r="I5" s="11"/>
      <c r="J5" s="11"/>
      <c r="K5" s="11">
        <f>1+3.322*LOG10(50)</f>
        <v>6.6439783544042541</v>
      </c>
      <c r="O5" s="10" t="s">
        <v>7</v>
      </c>
      <c r="P5" s="11"/>
      <c r="Q5" s="11"/>
      <c r="R5" s="11"/>
      <c r="S5" s="11">
        <f>1+3.322*LOG10(50)</f>
        <v>6.6439783544042541</v>
      </c>
    </row>
    <row r="6" spans="1:20" ht="15.75" thickBot="1" x14ac:dyDescent="0.3">
      <c r="A6" s="4">
        <v>4</v>
      </c>
      <c r="B6" s="13">
        <v>194.8</v>
      </c>
      <c r="C6" s="13">
        <v>1.31</v>
      </c>
      <c r="G6" s="10" t="s">
        <v>8</v>
      </c>
      <c r="H6" s="11"/>
      <c r="I6" s="11"/>
      <c r="J6" s="11"/>
      <c r="K6" s="11">
        <v>6</v>
      </c>
      <c r="O6" s="10" t="s">
        <v>8</v>
      </c>
      <c r="P6" s="11"/>
      <c r="Q6" s="11"/>
      <c r="R6" s="11"/>
      <c r="S6" s="11">
        <v>6</v>
      </c>
    </row>
    <row r="7" spans="1:20" ht="15.75" thickBot="1" x14ac:dyDescent="0.3">
      <c r="A7" s="4">
        <v>5</v>
      </c>
      <c r="B7" s="13">
        <v>197.4</v>
      </c>
      <c r="C7" s="13">
        <v>1.38</v>
      </c>
      <c r="G7" s="10" t="s">
        <v>9</v>
      </c>
      <c r="H7" s="11"/>
      <c r="I7" s="11"/>
      <c r="J7" s="11"/>
      <c r="K7" s="14">
        <f>K4/K6</f>
        <v>20.383333333333336</v>
      </c>
      <c r="O7" s="10" t="s">
        <v>9</v>
      </c>
      <c r="P7" s="11"/>
      <c r="Q7" s="11"/>
      <c r="R7" s="11"/>
      <c r="S7" s="11">
        <f>S4/S6</f>
        <v>0.17166666666666666</v>
      </c>
    </row>
    <row r="8" spans="1:20" ht="15.75" thickBot="1" x14ac:dyDescent="0.3">
      <c r="A8" s="4">
        <v>6</v>
      </c>
      <c r="B8" s="13">
        <v>205.7</v>
      </c>
      <c r="C8" s="13">
        <v>1.46</v>
      </c>
      <c r="G8" s="10" t="s">
        <v>10</v>
      </c>
      <c r="H8" s="11"/>
      <c r="I8" s="11"/>
      <c r="J8" s="11"/>
      <c r="K8" s="15">
        <f>K7</f>
        <v>20.383333333333336</v>
      </c>
      <c r="O8" s="10" t="s">
        <v>10</v>
      </c>
      <c r="P8" s="11"/>
      <c r="Q8" s="11"/>
      <c r="R8" s="11"/>
      <c r="S8" s="16">
        <f>S7</f>
        <v>0.17166666666666666</v>
      </c>
    </row>
    <row r="9" spans="1:20" ht="15.75" thickBot="1" x14ac:dyDescent="0.3">
      <c r="A9" s="4">
        <v>7</v>
      </c>
      <c r="B9" s="13">
        <v>206</v>
      </c>
      <c r="C9" s="13">
        <v>1.48</v>
      </c>
      <c r="G9" s="17"/>
      <c r="O9" s="17"/>
    </row>
    <row r="10" spans="1:20" ht="51.75" customHeight="1" thickBot="1" x14ac:dyDescent="0.3">
      <c r="A10" s="4">
        <v>8</v>
      </c>
      <c r="B10" s="13">
        <v>208.5</v>
      </c>
      <c r="C10" s="13">
        <v>1.51</v>
      </c>
      <c r="G10" s="18" t="s">
        <v>11</v>
      </c>
      <c r="H10" s="18"/>
      <c r="I10" s="18"/>
      <c r="J10" s="18"/>
      <c r="K10" s="18"/>
      <c r="L10" s="18"/>
      <c r="O10" s="18" t="s">
        <v>12</v>
      </c>
      <c r="P10" s="18"/>
      <c r="Q10" s="18"/>
      <c r="R10" s="18"/>
      <c r="S10" s="18"/>
      <c r="T10" s="18"/>
    </row>
    <row r="11" spans="1:20" ht="52.5" thickBot="1" x14ac:dyDescent="0.3">
      <c r="A11" s="4">
        <v>9</v>
      </c>
      <c r="B11" s="13">
        <v>213.5</v>
      </c>
      <c r="C11" s="13">
        <v>1.54</v>
      </c>
      <c r="G11" s="19" t="s">
        <v>13</v>
      </c>
      <c r="H11" s="20" t="s">
        <v>14</v>
      </c>
      <c r="I11" s="21"/>
      <c r="J11" s="22" t="s">
        <v>15</v>
      </c>
      <c r="K11" s="23" t="s">
        <v>16</v>
      </c>
      <c r="L11" s="23" t="s">
        <v>17</v>
      </c>
      <c r="O11" s="19" t="s">
        <v>13</v>
      </c>
      <c r="P11" s="24" t="s">
        <v>18</v>
      </c>
      <c r="Q11" s="24"/>
      <c r="R11" s="25" t="s">
        <v>15</v>
      </c>
      <c r="S11" s="23" t="s">
        <v>16</v>
      </c>
      <c r="T11" s="23" t="s">
        <v>17</v>
      </c>
    </row>
    <row r="12" spans="1:20" ht="27.75" thickBot="1" x14ac:dyDescent="0.35">
      <c r="A12" s="4">
        <v>10</v>
      </c>
      <c r="B12" s="13">
        <v>215.9</v>
      </c>
      <c r="C12" s="13">
        <v>1.55</v>
      </c>
      <c r="G12" s="26"/>
      <c r="H12" s="23" t="s">
        <v>19</v>
      </c>
      <c r="I12" s="23" t="s">
        <v>20</v>
      </c>
      <c r="J12" s="27" t="s">
        <v>21</v>
      </c>
      <c r="K12" s="27" t="s">
        <v>22</v>
      </c>
      <c r="L12" s="27" t="s">
        <v>23</v>
      </c>
      <c r="O12" s="26"/>
      <c r="P12" s="23" t="s">
        <v>19</v>
      </c>
      <c r="Q12" s="23" t="s">
        <v>20</v>
      </c>
      <c r="R12" s="27" t="s">
        <v>21</v>
      </c>
      <c r="S12" s="27" t="s">
        <v>22</v>
      </c>
      <c r="T12" s="27" t="s">
        <v>23</v>
      </c>
    </row>
    <row r="13" spans="1:20" ht="15.75" thickBot="1" x14ac:dyDescent="0.3">
      <c r="A13" s="4">
        <v>11</v>
      </c>
      <c r="B13" s="13">
        <v>223.5</v>
      </c>
      <c r="C13" s="13">
        <v>1.55</v>
      </c>
      <c r="G13" s="28">
        <v>1</v>
      </c>
      <c r="H13" s="29">
        <f>K2</f>
        <v>178.7</v>
      </c>
      <c r="I13" s="30">
        <f t="shared" ref="I13:I18" si="0">H13+$K$8</f>
        <v>199.08333333333331</v>
      </c>
      <c r="J13" s="31">
        <v>5</v>
      </c>
      <c r="K13" s="32">
        <f t="shared" ref="K13:K18" si="1">(I13+H13)/2</f>
        <v>188.89166666666665</v>
      </c>
      <c r="L13" s="32">
        <f>J13</f>
        <v>5</v>
      </c>
      <c r="O13" s="28">
        <v>1</v>
      </c>
      <c r="P13" s="29">
        <f>S2</f>
        <v>1.28</v>
      </c>
      <c r="Q13" s="29">
        <f t="shared" ref="Q13:Q18" si="2">P13+$S$7</f>
        <v>1.4516666666666667</v>
      </c>
      <c r="R13" s="31">
        <v>5</v>
      </c>
      <c r="S13" s="32">
        <f t="shared" ref="S13:S18" si="3">(Q13+P13)/2</f>
        <v>1.3658333333333332</v>
      </c>
      <c r="T13" s="32">
        <f>R13</f>
        <v>5</v>
      </c>
    </row>
    <row r="14" spans="1:20" ht="15.75" thickBot="1" x14ac:dyDescent="0.3">
      <c r="A14" s="4">
        <v>12</v>
      </c>
      <c r="B14" s="13">
        <v>225.9</v>
      </c>
      <c r="C14" s="13">
        <v>1.56</v>
      </c>
      <c r="G14" s="28">
        <v>2</v>
      </c>
      <c r="H14" s="33">
        <f>I13</f>
        <v>199.08333333333331</v>
      </c>
      <c r="I14" s="30">
        <f t="shared" si="0"/>
        <v>219.46666666666664</v>
      </c>
      <c r="J14" s="31">
        <v>5</v>
      </c>
      <c r="K14" s="32">
        <f t="shared" si="1"/>
        <v>209.27499999999998</v>
      </c>
      <c r="L14" s="32">
        <f>J14+L13</f>
        <v>10</v>
      </c>
      <c r="O14" s="28">
        <v>2</v>
      </c>
      <c r="P14" s="33">
        <f>Q13</f>
        <v>1.4516666666666667</v>
      </c>
      <c r="Q14" s="29">
        <f t="shared" si="2"/>
        <v>1.6233333333333333</v>
      </c>
      <c r="R14" s="31">
        <v>8</v>
      </c>
      <c r="S14" s="32">
        <f t="shared" si="3"/>
        <v>1.5375000000000001</v>
      </c>
      <c r="T14" s="32">
        <f>R14+T13</f>
        <v>13</v>
      </c>
    </row>
    <row r="15" spans="1:20" ht="15.75" thickBot="1" x14ac:dyDescent="0.3">
      <c r="A15" s="4">
        <v>13</v>
      </c>
      <c r="B15" s="13">
        <v>227.2</v>
      </c>
      <c r="C15" s="13">
        <v>1.58</v>
      </c>
      <c r="G15" s="28">
        <v>3</v>
      </c>
      <c r="H15" s="33">
        <f>I14</f>
        <v>219.46666666666664</v>
      </c>
      <c r="I15" s="30">
        <f t="shared" si="0"/>
        <v>239.84999999999997</v>
      </c>
      <c r="J15" s="31">
        <v>8</v>
      </c>
      <c r="K15" s="32">
        <f t="shared" si="1"/>
        <v>229.6583333333333</v>
      </c>
      <c r="L15" s="32">
        <f>J15+L14</f>
        <v>18</v>
      </c>
      <c r="O15" s="28">
        <v>3</v>
      </c>
      <c r="P15" s="33">
        <f>Q14</f>
        <v>1.6233333333333333</v>
      </c>
      <c r="Q15" s="29">
        <f t="shared" si="2"/>
        <v>1.7949999999999999</v>
      </c>
      <c r="R15" s="31">
        <v>8</v>
      </c>
      <c r="S15" s="32">
        <f t="shared" si="3"/>
        <v>1.7091666666666665</v>
      </c>
      <c r="T15" s="32">
        <f>R15+T14</f>
        <v>21</v>
      </c>
    </row>
    <row r="16" spans="1:20" ht="15.75" thickBot="1" x14ac:dyDescent="0.3">
      <c r="A16" s="4">
        <v>14</v>
      </c>
      <c r="B16" s="13">
        <v>227.6</v>
      </c>
      <c r="C16" s="13">
        <v>1.64</v>
      </c>
      <c r="G16" s="28">
        <v>4</v>
      </c>
      <c r="H16" s="33">
        <f>I15</f>
        <v>239.84999999999997</v>
      </c>
      <c r="I16" s="30">
        <f t="shared" si="0"/>
        <v>260.23333333333329</v>
      </c>
      <c r="J16" s="31">
        <v>3</v>
      </c>
      <c r="K16" s="32">
        <f t="shared" si="1"/>
        <v>250.04166666666663</v>
      </c>
      <c r="L16" s="32">
        <f>J16+L15</f>
        <v>21</v>
      </c>
      <c r="O16" s="28">
        <v>4</v>
      </c>
      <c r="P16" s="33">
        <f>Q15</f>
        <v>1.7949999999999999</v>
      </c>
      <c r="Q16" s="29">
        <f t="shared" si="2"/>
        <v>1.9666666666666666</v>
      </c>
      <c r="R16" s="31">
        <v>2</v>
      </c>
      <c r="S16" s="32">
        <f t="shared" si="3"/>
        <v>1.8808333333333334</v>
      </c>
      <c r="T16" s="32">
        <f>R16+T15</f>
        <v>23</v>
      </c>
    </row>
    <row r="17" spans="1:20" ht="15.75" thickBot="1" x14ac:dyDescent="0.3">
      <c r="A17" s="4">
        <v>15</v>
      </c>
      <c r="B17" s="13">
        <v>229.6</v>
      </c>
      <c r="C17" s="13">
        <v>1.65</v>
      </c>
      <c r="G17" s="28">
        <v>5</v>
      </c>
      <c r="H17" s="33">
        <f>I16</f>
        <v>260.23333333333329</v>
      </c>
      <c r="I17" s="30">
        <f t="shared" si="0"/>
        <v>280.61666666666662</v>
      </c>
      <c r="J17" s="31">
        <v>2</v>
      </c>
      <c r="K17" s="32">
        <f t="shared" si="1"/>
        <v>270.42499999999995</v>
      </c>
      <c r="L17" s="32">
        <f>J17+L16</f>
        <v>23</v>
      </c>
      <c r="O17" s="28">
        <v>5</v>
      </c>
      <c r="P17" s="33">
        <f>Q16</f>
        <v>1.9666666666666666</v>
      </c>
      <c r="Q17" s="29">
        <f t="shared" si="2"/>
        <v>2.1383333333333332</v>
      </c>
      <c r="R17" s="31">
        <v>1</v>
      </c>
      <c r="S17" s="32">
        <f t="shared" si="3"/>
        <v>2.0524999999999998</v>
      </c>
      <c r="T17" s="32">
        <f>R17+T16</f>
        <v>24</v>
      </c>
    </row>
    <row r="18" spans="1:20" ht="15.75" thickBot="1" x14ac:dyDescent="0.3">
      <c r="A18" s="4">
        <v>16</v>
      </c>
      <c r="B18" s="13">
        <v>233.6</v>
      </c>
      <c r="C18" s="13">
        <v>1.65</v>
      </c>
      <c r="G18" s="28">
        <v>6</v>
      </c>
      <c r="H18" s="33">
        <f>I17</f>
        <v>280.61666666666662</v>
      </c>
      <c r="I18" s="30">
        <f t="shared" si="0"/>
        <v>300.99999999999994</v>
      </c>
      <c r="J18" s="31">
        <v>2</v>
      </c>
      <c r="K18" s="32">
        <f t="shared" si="1"/>
        <v>290.80833333333328</v>
      </c>
      <c r="L18" s="32">
        <f>J18+L17</f>
        <v>25</v>
      </c>
      <c r="O18" s="28">
        <v>6</v>
      </c>
      <c r="P18" s="33">
        <f>Q17</f>
        <v>2.1383333333333332</v>
      </c>
      <c r="Q18" s="29">
        <f t="shared" si="2"/>
        <v>2.31</v>
      </c>
      <c r="R18" s="31">
        <v>1</v>
      </c>
      <c r="S18" s="32">
        <f t="shared" si="3"/>
        <v>2.2241666666666666</v>
      </c>
      <c r="T18" s="32">
        <f>R18+T17</f>
        <v>25</v>
      </c>
    </row>
    <row r="19" spans="1:20" ht="15.75" thickBot="1" x14ac:dyDescent="0.3">
      <c r="A19" s="4">
        <v>17</v>
      </c>
      <c r="B19" s="13">
        <v>235.5</v>
      </c>
      <c r="C19" s="13">
        <v>1.72</v>
      </c>
      <c r="G19" s="28"/>
      <c r="H19" s="33"/>
      <c r="I19" s="29"/>
      <c r="J19" s="11"/>
      <c r="K19" s="32"/>
      <c r="L19" s="32"/>
      <c r="O19" s="28"/>
      <c r="P19" s="33"/>
      <c r="Q19" s="29"/>
      <c r="R19" s="34"/>
      <c r="S19" s="32"/>
      <c r="T19" s="32"/>
    </row>
    <row r="20" spans="1:20" ht="15.75" thickBot="1" x14ac:dyDescent="0.3">
      <c r="A20" s="4">
        <v>18</v>
      </c>
      <c r="B20" s="13">
        <v>238.1</v>
      </c>
      <c r="C20" s="13">
        <v>1.76</v>
      </c>
      <c r="G20" s="28" t="s">
        <v>24</v>
      </c>
      <c r="H20" s="28"/>
      <c r="I20" s="35"/>
      <c r="J20" s="23">
        <f>SUM(J13:J18)</f>
        <v>25</v>
      </c>
      <c r="K20" s="23" t="s">
        <v>25</v>
      </c>
      <c r="L20" s="28" t="s">
        <v>25</v>
      </c>
      <c r="O20" s="28" t="s">
        <v>24</v>
      </c>
      <c r="P20" s="28"/>
      <c r="Q20" s="35"/>
      <c r="R20" s="23">
        <f>SUM(R13:R18)</f>
        <v>25</v>
      </c>
      <c r="S20" s="23" t="s">
        <v>25</v>
      </c>
      <c r="T20" s="28" t="s">
        <v>25</v>
      </c>
    </row>
    <row r="21" spans="1:20" ht="15.75" thickBot="1" x14ac:dyDescent="0.3">
      <c r="A21" s="4">
        <v>19</v>
      </c>
      <c r="B21" s="13">
        <v>246.3</v>
      </c>
      <c r="C21" s="13">
        <v>1.76</v>
      </c>
    </row>
    <row r="22" spans="1:20" ht="15.75" thickBot="1" x14ac:dyDescent="0.3">
      <c r="A22" s="4">
        <v>20</v>
      </c>
      <c r="B22" s="13">
        <v>246.7</v>
      </c>
      <c r="C22" s="13">
        <v>1.78</v>
      </c>
    </row>
    <row r="23" spans="1:20" ht="15.75" thickBot="1" x14ac:dyDescent="0.3">
      <c r="A23" s="4">
        <v>21</v>
      </c>
      <c r="B23" s="13">
        <v>256</v>
      </c>
      <c r="C23" s="13">
        <v>1.81</v>
      </c>
    </row>
    <row r="24" spans="1:20" ht="15.75" thickBot="1" x14ac:dyDescent="0.3">
      <c r="A24" s="4">
        <v>22</v>
      </c>
      <c r="B24" s="13">
        <v>265.5</v>
      </c>
      <c r="C24" s="13">
        <v>1.9</v>
      </c>
    </row>
    <row r="25" spans="1:20" ht="15.75" thickBot="1" x14ac:dyDescent="0.3">
      <c r="A25" s="4">
        <v>23</v>
      </c>
      <c r="B25" s="13">
        <v>266.2</v>
      </c>
      <c r="C25" s="13">
        <v>1.97</v>
      </c>
    </row>
    <row r="26" spans="1:20" ht="15.75" thickBot="1" x14ac:dyDescent="0.3">
      <c r="A26" s="4">
        <v>24</v>
      </c>
      <c r="B26" s="13">
        <v>292.3</v>
      </c>
      <c r="C26" s="13">
        <v>2.17</v>
      </c>
    </row>
    <row r="27" spans="1:20" ht="15.75" thickBot="1" x14ac:dyDescent="0.3">
      <c r="A27" s="4">
        <v>25</v>
      </c>
      <c r="B27" s="13">
        <v>301</v>
      </c>
      <c r="C27" s="13">
        <v>2.31</v>
      </c>
    </row>
    <row r="29" spans="1:20" x14ac:dyDescent="0.25">
      <c r="A29" s="36"/>
      <c r="B29" s="36"/>
    </row>
    <row r="30" spans="1:20" x14ac:dyDescent="0.25">
      <c r="A30" s="37"/>
      <c r="B30" s="38"/>
    </row>
    <row r="31" spans="1:20" x14ac:dyDescent="0.25">
      <c r="A31" s="37"/>
      <c r="B31" s="38"/>
      <c r="C31" s="39"/>
    </row>
    <row r="32" spans="1:20" x14ac:dyDescent="0.25">
      <c r="A32" s="37"/>
      <c r="B32" s="38"/>
      <c r="C32" s="38"/>
    </row>
    <row r="33" spans="1:3" x14ac:dyDescent="0.25">
      <c r="A33" s="37"/>
      <c r="B33" s="38"/>
      <c r="C33" s="38"/>
    </row>
    <row r="34" spans="1:3" x14ac:dyDescent="0.25">
      <c r="A34" s="37"/>
      <c r="B34" s="38"/>
      <c r="C34" s="38"/>
    </row>
    <row r="35" spans="1:3" x14ac:dyDescent="0.25">
      <c r="A35" s="37"/>
      <c r="B35" s="38"/>
      <c r="C35" s="38"/>
    </row>
    <row r="36" spans="1:3" x14ac:dyDescent="0.25">
      <c r="A36" s="38"/>
      <c r="B36" s="38"/>
      <c r="C36" s="38"/>
    </row>
    <row r="37" spans="1:3" x14ac:dyDescent="0.25">
      <c r="B37" s="37"/>
      <c r="C37" s="38"/>
    </row>
    <row r="38" spans="1:3" x14ac:dyDescent="0.25">
      <c r="B38" s="38"/>
      <c r="C38" s="38"/>
    </row>
  </sheetData>
  <mergeCells count="5">
    <mergeCell ref="A1:C1"/>
    <mergeCell ref="G10:L10"/>
    <mergeCell ref="O10:T10"/>
    <mergeCell ref="H11:I11"/>
    <mergeCell ref="P11:Q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RWN</dc:creator>
  <cp:lastModifiedBy>RWN</cp:lastModifiedBy>
  <dcterms:created xsi:type="dcterms:W3CDTF">2017-05-01T10:03:15Z</dcterms:created>
  <dcterms:modified xsi:type="dcterms:W3CDTF">2017-05-01T10:04:06Z</dcterms:modified>
</cp:coreProperties>
</file>